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400" windowHeight="12816" tabRatio="859" activeTab="3"/>
  </bookViews>
  <sheets>
    <sheet name="Приложение " sheetId="1" r:id="rId1"/>
    <sheet name="Приложение 1" sheetId="2" r:id="rId2"/>
    <sheet name="Приложение 2" sheetId="3" r:id="rId3"/>
    <sheet name="Приложение 3" sheetId="4" r:id="rId4"/>
  </sheets>
  <definedNames>
    <definedName name="_xlnm.Print_Area" localSheetId="2">'Приложение 2'!$A$1:$D$42</definedName>
  </definedNames>
  <calcPr fullCalcOnLoad="1"/>
</workbook>
</file>

<file path=xl/sharedStrings.xml><?xml version="1.0" encoding="utf-8"?>
<sst xmlns="http://schemas.openxmlformats.org/spreadsheetml/2006/main" count="232" uniqueCount="217">
  <si>
    <t>03 10</t>
  </si>
  <si>
    <t>раздел</t>
  </si>
  <si>
    <t>подраздел</t>
  </si>
  <si>
    <t>Исполнено тыс. руб.</t>
  </si>
  <si>
    <t>ЖИЛИЩНО-КОММУНАЛЬНОЕ ХОЗЯЙСТВО</t>
  </si>
  <si>
    <t>Коммунальное хозяйство</t>
  </si>
  <si>
    <t>СОЦИАЛЬНАЯ ПОЛИТИКА</t>
  </si>
  <si>
    <t>к Решению Совета депутатов</t>
  </si>
  <si>
    <t>Культура</t>
  </si>
  <si>
    <t>Пенсионное обеспечение</t>
  </si>
  <si>
    <t>ОБЩЕГОСУДАРСТВЕННЫЕ ВОПРОСЫ</t>
  </si>
  <si>
    <t>НАЦИОНАЛЬНАЯ ЭКОНОМИКА</t>
  </si>
  <si>
    <t>Наименование источника</t>
  </si>
  <si>
    <t>Благоустройство</t>
  </si>
  <si>
    <t>01 04</t>
  </si>
  <si>
    <t>01 00</t>
  </si>
  <si>
    <t>НАЦИОНАЛЬНАЯ БЕЗОПАСНОСТЬ И ПРАВООХРАНИТЕЛЬНАЯ ДЕЯТЕЛЬНОСТЬ</t>
  </si>
  <si>
    <t>03 00</t>
  </si>
  <si>
    <t>04 00</t>
  </si>
  <si>
    <t>04 02</t>
  </si>
  <si>
    <t>Топливно-энергетический комплекс</t>
  </si>
  <si>
    <t>Жилищное хозяйство</t>
  </si>
  <si>
    <t>05 00</t>
  </si>
  <si>
    <t>05 01</t>
  </si>
  <si>
    <t>05 02</t>
  </si>
  <si>
    <t>05 03</t>
  </si>
  <si>
    <t>08 00</t>
  </si>
  <si>
    <t>08 01</t>
  </si>
  <si>
    <t>10 00</t>
  </si>
  <si>
    <t>10 01</t>
  </si>
  <si>
    <t>01 03</t>
  </si>
  <si>
    <t>10 03</t>
  </si>
  <si>
    <t>Социальное обеспечение населения</t>
  </si>
  <si>
    <t>ОБРАЗОВАНИЕ</t>
  </si>
  <si>
    <t>Молодежная политика и оздоровление детей</t>
  </si>
  <si>
    <t>0700</t>
  </si>
  <si>
    <t>0707</t>
  </si>
  <si>
    <t xml:space="preserve"> ФИЗИЧЕСКАЯ КУЛЬТУРА И СПОРТ</t>
  </si>
  <si>
    <t xml:space="preserve">Физическая культура </t>
  </si>
  <si>
    <t>11 00</t>
  </si>
  <si>
    <t>11 01</t>
  </si>
  <si>
    <t>Другие общегосударственные вопросы</t>
  </si>
  <si>
    <t>01 13</t>
  </si>
  <si>
    <t>НАЦИОНАЛЬНАЯ ОБОРОНА</t>
  </si>
  <si>
    <t>02 00</t>
  </si>
  <si>
    <t>Мобилизационная и вневойсковая подготовка</t>
  </si>
  <si>
    <t>02 03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</si>
  <si>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</si>
  <si>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>КУЛЬТУРА, КИНЕМАТОГРАФИЯ</t>
  </si>
  <si>
    <t>04 09</t>
  </si>
  <si>
    <t>Дорожное хозяйство (дорожные фонды)</t>
  </si>
  <si>
    <t>СРЕДСТВА МАССОВОЙ ИНФОРМАЦИИ</t>
  </si>
  <si>
    <t>Периодическая печать и издательства</t>
  </si>
  <si>
    <t>12 00</t>
  </si>
  <si>
    <t>12 02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</si>
  <si>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</si>
  <si>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>ПОКАЗАТЕЛИ</t>
  </si>
  <si>
    <t>Приложение 3</t>
  </si>
  <si>
    <t>Увеличение остатков средств бюджета</t>
  </si>
  <si>
    <t>Уменьшение остатков средств бюджета</t>
  </si>
  <si>
    <t>Всего источников внутреннего финансирования</t>
  </si>
  <si>
    <t xml:space="preserve">Исполнено,         тыс. руб. </t>
  </si>
  <si>
    <t>905 01 05 02 01 10 0000 510</t>
  </si>
  <si>
    <t>905 01 05 02 01 10 0000 610</t>
  </si>
  <si>
    <t xml:space="preserve">Код </t>
  </si>
  <si>
    <t>04 12</t>
  </si>
  <si>
    <t>Другие вопросы в области национальной экономики</t>
  </si>
  <si>
    <t>Виллозского городского поселения</t>
  </si>
  <si>
    <t>01 11</t>
  </si>
  <si>
    <t>Резервные  фонды</t>
  </si>
  <si>
    <t xml:space="preserve">Приложение </t>
  </si>
  <si>
    <t>Доходы</t>
  </si>
  <si>
    <t>Расходы</t>
  </si>
  <si>
    <t>Источники финансирования дефицита</t>
  </si>
  <si>
    <t>Наименование показателя</t>
  </si>
  <si>
    <t xml:space="preserve">План,                        тыс. руб. </t>
  </si>
  <si>
    <t>01 07</t>
  </si>
  <si>
    <t>Обеспечение проведения выборов и референдумов</t>
  </si>
  <si>
    <t>11 02</t>
  </si>
  <si>
    <t xml:space="preserve">Массовый спорт
</t>
  </si>
  <si>
    <t>Итого</t>
  </si>
  <si>
    <t>Приложение 1</t>
  </si>
  <si>
    <t>Код доходов</t>
  </si>
  <si>
    <t>Наименование статьи доходов</t>
  </si>
  <si>
    <t xml:space="preserve">Исполнено, тыс.руб. </t>
  </si>
  <si>
    <t>000 100 00000 00 0000 000</t>
  </si>
  <si>
    <t>НАЛОГОВЫЕ И НЕНАЛОГОВЫЕ ДОХОДЫ</t>
  </si>
  <si>
    <t>000 101 00000 00 0000 000</t>
  </si>
  <si>
    <t>НАЛОГИ НА ПРИБЫЛЬ, ДОХОДЫ</t>
  </si>
  <si>
    <t>000 101 02000 01 0000 110</t>
  </si>
  <si>
    <t>Налог на доходы физических лиц</t>
  </si>
  <si>
    <t>000 101 02010 01 0000 110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</si>
  <si>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</si>
  <si>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</si>
  <si>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</si>
  <si>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000 10102030 01 0000 110</t>
  </si>
  <si>
    <t xml:space="preserve">Налог на доходы физических лиц с доходов,  полученных физическими лицами, не являющимися налоговыми резидентами Российской Федерации </t>
  </si>
  <si>
    <t>000 103 00000 00 0000 000</t>
  </si>
  <si>
    <t xml:space="preserve">НАЛОГИ НА ТОВАРЫ (РАБОТЫ, УСЛУГИ), РЕАЛИЗУЕМЫЕ НА ТЕРРИТОРИИ РОССИЙСКОЙ ФЕДЕРАЦИИ
</t>
  </si>
  <si>
    <t>000 103 02230 01 0000 110</t>
  </si>
  <si>
    <t>Доходы от уплаты акцизов на автомобильный бензин, дизельное топливо, моторные масла для дизельных и карбюраторных (инжекторных) двигателей, подлежащих зачислению в местный бюджет</t>
  </si>
  <si>
    <t>000 103 02240 01 0000 110</t>
  </si>
  <si>
    <t>000 103 02250 01 0000 110</t>
  </si>
  <si>
    <t>000 103 02260 01 0000 110</t>
  </si>
  <si>
    <t>000 106 00000 00 0000 000</t>
  </si>
  <si>
    <t>НАЛОГИ НА ИМУЩЕСТВО</t>
  </si>
  <si>
    <t>000 106 01000 00 0000 110</t>
  </si>
  <si>
    <t>Налог на имущество физических лиц</t>
  </si>
  <si>
    <t>000 106 01030 10 0000 110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</si>
  <si>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</si>
  <si>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000 106 06000 00 0000 110</t>
  </si>
  <si>
    <t>Земельный налог</t>
  </si>
  <si>
    <t>000 106 06033 10 0000 110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</si>
  <si>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</si>
  <si>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000 106 06043 10 0000 110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</si>
  <si>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</si>
  <si>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000 108 00000 00 0000 000</t>
  </si>
  <si>
    <t>ГОСУДАРСТВЕННАЯ ПОШЛИНА</t>
  </si>
  <si>
    <t xml:space="preserve"> 000 108 04000 01 0000 110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</si>
  <si>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</si>
  <si>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</si>
  <si>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000 111 00000 00 0000 000</t>
  </si>
  <si>
    <t>ДОХОДЫ ОТ ИСПОЛЬЗОВАНИЯ ИМУЩЕСТВА, НАХОДЯЩЕГОСЯ В ГОСУДАРСТВЕННОЙ И МУНИЦИПАЛЬНОЙ СОБСТВЕННОСТИ</t>
  </si>
  <si>
    <t>000 111 05000 00 0000 120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</si>
  <si>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</si>
  <si>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000 111 05013 13 0000 120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</si>
  <si>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t>
  </si>
  <si>
    <t>000 11105313 13 0000 120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</si>
  <si>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</t>
  </si>
  <si>
    <t>000 111 0507513 0000 120</t>
  </si>
  <si>
    <t>Доходы от сдачи в аренду имущества, составляющего казну поселений (за исключением земельных участков)</t>
  </si>
  <si>
    <t>000 111 0900000 0000 120</t>
  </si>
  <si>
    <t>Прочие доходы от использования имущества и  прав, находящихся  в  государственной и муниципальной собственности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</si>
  <si>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</si>
  <si>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000 11109045 10 0000 120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</si>
  <si>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</si>
  <si>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000 114 00000 00 0000 000</t>
  </si>
  <si>
    <t>ДОХОДЫ ОТ ПРОДАЖИ МАТЕРИАЛЬНЫХ И НЕМАТЕРИАЛЬНЫХ АКТИВОВ</t>
  </si>
  <si>
    <t>000 114 06000 00 0000 130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</si>
  <si>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</si>
  <si>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</si>
  <si>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</si>
  <si>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000 114 06313 13 0000 430</t>
  </si>
  <si>
    <t>000 116 00000 00 0000000</t>
  </si>
  <si>
    <t>ШТРАФЫ, САНКЦИИ, ВОЗМЕЩЕНИЕ УЩЕРБА</t>
  </si>
  <si>
    <t>000 116 90000 00 0000 140</t>
  </si>
  <si>
    <t>000 116 90050 13 0000 140</t>
  </si>
  <si>
    <t>000 117 00000 00 0000 000</t>
  </si>
  <si>
    <t>ПРОЧИЕ НЕНАЛОГОВЫЕ ДОХОДЫ</t>
  </si>
  <si>
    <t>000 117 05000 00 0000 180</t>
  </si>
  <si>
    <t>Прочие неналоговые доходы</t>
  </si>
  <si>
    <t>000 117 05050 13 0000 180</t>
  </si>
  <si>
    <t>Прочие неналоговые доходы бюджетов городских поселений</t>
  </si>
  <si>
    <t>000 200 00000 00 0000 000</t>
  </si>
  <si>
    <t>БЕЗВОЗМЕЗДНЫЕ ПОСТУПЛЕНИЯ</t>
  </si>
  <si>
    <t>000 202 00000 00 0000 000</t>
  </si>
  <si>
    <t>БЕЗВОЗМЕЗДНЫЕ ПОСТУПЛЕНИЯ ОТ ДРУГИХ  БЮДЖЕТОВ БЮДЖЕТНОЙ СИСТЕМЫ РОССИЙСКОЙ ФЕДЕРАЦИИ</t>
  </si>
  <si>
    <t>000 202 20000 00 0000 151</t>
  </si>
  <si>
    <t>Субсидии бюджетам субъектов Российской Федерации и муниципальных образований (межбюджетные субсидии)</t>
  </si>
  <si>
    <t>000 202 20216 13 0000 151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</si>
  <si>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подъездов к дворовым территориям многокварти</t>
  </si>
  <si>
    <t>000 202 25555 10 0000 151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</si>
  <si>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</si>
  <si>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000 202 29999 10 0000 151</t>
  </si>
  <si>
    <t>Прочие субсидии бюджетам поселений</t>
  </si>
  <si>
    <t>000 202 30000 00 0000 151</t>
  </si>
  <si>
    <t xml:space="preserve">Субвенции бюджетам субъектов Российской Федерации и муниципальных образований </t>
  </si>
  <si>
    <t>000 20230024 10 0000 151</t>
  </si>
  <si>
    <t>Субвенции бюджетам поселений на выполнение передаваемых полномочий субъектов Российской Федерации</t>
  </si>
  <si>
    <t>000 202 35118 10 0000 151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</si>
  <si>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                                                                                                                             </t>
  </si>
  <si>
    <t>000 219 00000 00 0000 000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</si>
  <si>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</si>
  <si>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000 219 00000 10 0000 151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</si>
  <si>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</si>
  <si>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000 219 60010 10 0000 151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</si>
  <si>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</si>
  <si>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000 105 00000 00 0000 000</t>
  </si>
  <si>
    <t>НАЛОГ НА САВОКУПНЫЙ ДОХОД</t>
  </si>
  <si>
    <t>Единый сельскохозяйственный налог</t>
  </si>
  <si>
    <t>000 1 16 07010 13 0000 140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</si>
  <si>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</si>
  <si>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</si>
  <si>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000 1 16 07090 13 0000 140</t>
  </si>
  <si>
    <t>000 1 16 10032 13 0000 140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</si>
  <si>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</si>
  <si>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000 202 20077 13 0000 151</t>
  </si>
  <si>
    <t>Субсидии бюджетам городских поселений на софинансирование капитальных влажений в объекты муниципальной собственности</t>
  </si>
  <si>
    <t>000 10102080 01 1000 110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</si>
  <si>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</t>
  </si>
  <si>
    <t>000 112 00000 00 0000 000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</si>
  <si>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</si>
  <si>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</si>
  <si>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000 112 01000 01 0000 120</t>
  </si>
  <si>
    <t>Плата за размещение отходов производства и потребления</t>
  </si>
  <si>
    <t>000 112 01040 10 0000 120</t>
  </si>
  <si>
    <t>000 112 01010 01 0000 120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</si>
  <si>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</si>
  <si>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</si>
  <si>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000 112 01030 01 0000 120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</si>
  <si>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
</t>
  </si>
  <si>
    <t>Приложение 2</t>
  </si>
  <si>
    <t>Защита населения и территории от чрезвычайных ситуаций природного и техногенного характера, пожарная безопасность</t>
  </si>
  <si>
    <t>ОХРАНА ОКРУЖАЮЩЕЙ СРЕДЫ</t>
  </si>
  <si>
    <t>0600</t>
  </si>
  <si>
    <t>Другие вопросы в области охраны окружающей среды</t>
  </si>
  <si>
    <t>0605</t>
  </si>
  <si>
    <t>000  10102130010000110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</si>
  <si>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</si>
  <si>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</si>
  <si>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</si>
  <si>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000 11700000000000000</t>
  </si>
  <si>
    <t>Исполнение местного бюджета муниципального образования Виллозское городское поселение за 3-ий квартал 2023 года</t>
  </si>
  <si>
    <t>исполнения местного бюджета муниципального образования Виллозское городское поселение за 3-ий квартал 2023 года по доходам классификации доходов бюджетов</t>
  </si>
  <si>
    <t xml:space="preserve"> исполнения расходов местного бюджета муниципального образования Виллозское городское поселение за 3-ий квартал 2023 года по разделам и подразделам классификации расходов бюджета</t>
  </si>
  <si>
    <t>ИСТОЧНИКИ ФИНАНСИРОВАНИЯ ДЕФИЦИТА БЮДЖЕТА                                                          муниципального образования Виллозское городское поселение за 3-ий квартал 2023 года по кодам классификации источников финансирования дефицитов бюджета</t>
  </si>
  <si>
    <t>от "23"  октября  2023 г. № 51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</si>
</sst>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72" fontId="5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72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top" wrapText="1"/>
    </xf>
    <xf numFmtId="49" fontId="4" fillId="0" borderId="14" xfId="0" applyNumberFormat="1" applyFont="1" applyFill="1" applyBorder="1" applyAlignment="1">
      <alignment horizontal="center" vertical="center"/>
    </xf>
    <xf numFmtId="172" fontId="4" fillId="0" borderId="14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left" vertical="top" wrapText="1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center"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top" wrapText="1"/>
    </xf>
    <xf numFmtId="49" fontId="4" fillId="0" borderId="14" xfId="0" applyNumberFormat="1" applyFont="1" applyFill="1" applyBorder="1" applyAlignment="1">
      <alignment horizontal="center" vertical="center" wrapText="1"/>
    </xf>
    <xf numFmtId="172" fontId="4" fillId="0" borderId="17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top" wrapText="1"/>
    </xf>
    <xf numFmtId="49" fontId="5" fillId="0" borderId="15" xfId="0" applyNumberFormat="1" applyFont="1" applyFill="1" applyBorder="1" applyAlignment="1">
      <alignment horizontal="center" vertical="center" wrapText="1"/>
    </xf>
    <xf numFmtId="172" fontId="5" fillId="0" borderId="15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top" wrapText="1"/>
    </xf>
    <xf numFmtId="49" fontId="5" fillId="0" borderId="12" xfId="0" applyNumberFormat="1" applyFont="1" applyFill="1" applyBorder="1" applyAlignment="1">
      <alignment horizontal="center" vertical="center" wrapText="1"/>
    </xf>
    <xf numFmtId="172" fontId="5" fillId="0" borderId="12" xfId="0" applyNumberFormat="1" applyFont="1" applyFill="1" applyBorder="1" applyAlignment="1">
      <alignment horizontal="right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center" wrapText="1"/>
    </xf>
    <xf numFmtId="172" fontId="5" fillId="0" borderId="15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top"/>
    </xf>
    <xf numFmtId="172" fontId="4" fillId="0" borderId="15" xfId="0" applyNumberFormat="1" applyFont="1" applyFill="1" applyBorder="1" applyAlignment="1">
      <alignment horizontal="left" vertical="center"/>
    </xf>
    <xf numFmtId="172" fontId="4" fillId="0" borderId="15" xfId="0" applyNumberFormat="1" applyFont="1" applyFill="1" applyBorder="1" applyAlignment="1">
      <alignment horizontal="center" vertical="center"/>
    </xf>
    <xf numFmtId="172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center"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 wrapText="1"/>
    </xf>
    <xf numFmtId="172" fontId="5" fillId="0" borderId="18" xfId="0" applyNumberFormat="1" applyFont="1" applyFill="1" applyBorder="1" applyAlignment="1">
      <alignment horizontal="right" vertical="center" wrapText="1"/>
    </xf>
    <xf numFmtId="172" fontId="5" fillId="0" borderId="19" xfId="0" applyNumberFormat="1" applyFont="1" applyFill="1" applyBorder="1" applyAlignment="1">
      <alignment horizontal="right" vertical="center" wrapText="1"/>
    </xf>
    <xf numFmtId="172" fontId="5" fillId="0" borderId="20" xfId="0" applyNumberFormat="1" applyFont="1" applyFill="1" applyBorder="1" applyAlignment="1">
      <alignment horizontal="right" vertical="center" wrapText="1"/>
    </xf>
    <xf numFmtId="172" fontId="5" fillId="0" borderId="18" xfId="0" applyNumberFormat="1" applyFont="1" applyFill="1" applyBorder="1" applyAlignment="1">
      <alignment horizontal="right" vertical="center"/>
    </xf>
    <xf numFmtId="172" fontId="5" fillId="0" borderId="20" xfId="0" applyNumberFormat="1" applyFont="1" applyFill="1" applyBorder="1" applyAlignment="1">
      <alignment horizontal="right" vertical="center"/>
    </xf>
    <xf numFmtId="172" fontId="5" fillId="0" borderId="19" xfId="0" applyNumberFormat="1" applyFont="1" applyFill="1" applyBorder="1" applyAlignment="1">
      <alignment horizontal="right" vertical="center"/>
    </xf>
    <xf numFmtId="172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172" fontId="5" fillId="0" borderId="12" xfId="0" applyNumberFormat="1" applyFont="1" applyFill="1" applyBorder="1" applyAlignment="1">
      <alignment horizontal="center" vertical="center"/>
    </xf>
    <xf numFmtId="172" fontId="5" fillId="0" borderId="11" xfId="0" applyNumberFormat="1" applyFont="1" applyFill="1" applyBorder="1" applyAlignment="1">
      <alignment horizontal="center" vertical="center"/>
    </xf>
    <xf numFmtId="172" fontId="5" fillId="0" borderId="15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zoomScale="120" zoomScaleNormal="120" zoomScalePageLayoutView="0" workbookViewId="0" topLeftCell="A1">
      <selection activeCell="B14" sqref="B14"/>
    </sheetView>
  </sheetViews>
  <sheetFormatPr defaultColWidth="9.125" defaultRowHeight="12.75"/>
  <cols>
    <col min="1" max="1" width="48.50390625" style="3" customWidth="1"/>
    <col min="2" max="2" width="15.125" style="3" customWidth="1"/>
    <col min="3" max="3" width="15.375" style="5" customWidth="1"/>
    <col min="4" max="4" width="20.00390625" style="3" customWidth="1"/>
    <col min="5" max="16384" width="9.125" style="3" customWidth="1"/>
  </cols>
  <sheetData>
    <row r="1" ht="12.75">
      <c r="C1" s="7" t="s">
        <v>70</v>
      </c>
    </row>
    <row r="2" ht="12.75">
      <c r="C2" s="7" t="s">
        <v>7</v>
      </c>
    </row>
    <row r="3" ht="12.75">
      <c r="C3" s="7" t="s">
        <v>67</v>
      </c>
    </row>
    <row r="4" ht="12.75">
      <c r="C4" s="7" t="s">
        <v>216</v>
      </c>
    </row>
    <row r="5" spans="1:3" ht="12.75">
      <c r="A5" s="30"/>
      <c r="B5" s="30"/>
      <c r="C5" s="31"/>
    </row>
    <row r="6" spans="1:4" s="19" customFormat="1" ht="47.25" customHeight="1">
      <c r="A6" s="94" t="s">
        <v>212</v>
      </c>
      <c r="B6" s="94"/>
      <c r="C6" s="94"/>
      <c r="D6" s="28"/>
    </row>
    <row r="7" spans="1:3" s="4" customFormat="1" ht="26.25">
      <c r="A7" s="2" t="s">
        <v>74</v>
      </c>
      <c r="B7" s="1" t="s">
        <v>75</v>
      </c>
      <c r="C7" s="1" t="s">
        <v>61</v>
      </c>
    </row>
    <row r="8" spans="1:3" s="4" customFormat="1" ht="20.25" customHeight="1">
      <c r="A8" s="25" t="s">
        <v>71</v>
      </c>
      <c r="B8" s="80">
        <v>474228.66</v>
      </c>
      <c r="C8" s="80">
        <v>360493.959</v>
      </c>
    </row>
    <row r="9" spans="1:3" s="4" customFormat="1" ht="20.25" customHeight="1">
      <c r="A9" s="25" t="s">
        <v>72</v>
      </c>
      <c r="B9" s="80">
        <v>590527.349</v>
      </c>
      <c r="C9" s="80">
        <v>158761.79</v>
      </c>
    </row>
    <row r="10" spans="1:3" s="5" customFormat="1" ht="21.75" customHeight="1">
      <c r="A10" s="6" t="s">
        <v>73</v>
      </c>
      <c r="B10" s="80">
        <f>-B8+B9</f>
        <v>116298.68900000007</v>
      </c>
      <c r="C10" s="80">
        <f>-C8+C9</f>
        <v>-201732.16899999997</v>
      </c>
    </row>
    <row r="11" spans="1:3" ht="24" customHeight="1">
      <c r="A11" s="95"/>
      <c r="B11" s="95"/>
      <c r="C11" s="29"/>
    </row>
    <row r="12" ht="12.75">
      <c r="C12" s="21"/>
    </row>
  </sheetData>
  <sheetProtection/>
  <mergeCells count="2">
    <mergeCell ref="A6:C6"/>
    <mergeCell ref="A11:B11"/>
  </mergeCells>
  <printOptions/>
  <pageMargins left="0.7874015748031497" right="0.3937007874015748" top="0.96" bottom="0.2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8"/>
  <sheetViews>
    <sheetView zoomScale="120" zoomScaleNormal="120" zoomScalePageLayoutView="0" workbookViewId="0" topLeftCell="A1">
      <selection activeCell="C4" sqref="C4"/>
    </sheetView>
  </sheetViews>
  <sheetFormatPr defaultColWidth="9.125" defaultRowHeight="12.75"/>
  <cols>
    <col min="1" max="1" width="25.625" style="60" customWidth="1"/>
    <col min="2" max="2" width="42.00390625" style="3" customWidth="1"/>
    <col min="3" max="3" width="15.375" style="8" customWidth="1"/>
    <col min="4" max="16384" width="9.125" style="3" customWidth="1"/>
  </cols>
  <sheetData>
    <row r="1" spans="1:3" s="8" customFormat="1" ht="12.75">
      <c r="A1" s="72"/>
      <c r="C1" s="73" t="s">
        <v>81</v>
      </c>
    </row>
    <row r="2" spans="1:3" s="8" customFormat="1" ht="12.75">
      <c r="A2" s="72"/>
      <c r="C2" s="73" t="s">
        <v>7</v>
      </c>
    </row>
    <row r="3" spans="1:3" s="8" customFormat="1" ht="12.75">
      <c r="A3" s="72"/>
      <c r="C3" s="73" t="s">
        <v>67</v>
      </c>
    </row>
    <row r="4" spans="1:3" s="8" customFormat="1" ht="12.75">
      <c r="A4" s="72"/>
      <c r="C4" s="7" t="s">
        <v>216</v>
      </c>
    </row>
    <row r="5" spans="1:4" s="8" customFormat="1" ht="15">
      <c r="A5" s="96" t="s">
        <v>56</v>
      </c>
      <c r="B5" s="96"/>
      <c r="C5" s="97"/>
      <c r="D5" s="97"/>
    </row>
    <row r="6" spans="1:4" s="8" customFormat="1" ht="39" customHeight="1">
      <c r="A6" s="100" t="s">
        <v>213</v>
      </c>
      <c r="B6" s="100"/>
      <c r="C6" s="100"/>
      <c r="D6" s="74"/>
    </row>
    <row r="7" spans="1:3" s="10" customFormat="1" ht="26.25">
      <c r="A7" s="12" t="s">
        <v>82</v>
      </c>
      <c r="B7" s="75" t="s">
        <v>83</v>
      </c>
      <c r="C7" s="11" t="s">
        <v>84</v>
      </c>
    </row>
    <row r="8" spans="1:4" s="10" customFormat="1" ht="12.75">
      <c r="A8" s="76" t="s">
        <v>85</v>
      </c>
      <c r="B8" s="77" t="s">
        <v>86</v>
      </c>
      <c r="C8" s="78">
        <f>C9+C17+C24+C33+C41+C50+C56+C30+C22+C46</f>
        <v>353387.912</v>
      </c>
      <c r="D8" s="79"/>
    </row>
    <row r="9" spans="1:3" s="88" customFormat="1" ht="12.75">
      <c r="A9" s="65" t="s">
        <v>87</v>
      </c>
      <c r="B9" s="90" t="s">
        <v>88</v>
      </c>
      <c r="C9" s="91">
        <f>C10</f>
        <v>222622.44999999998</v>
      </c>
    </row>
    <row r="10" spans="1:4" s="8" customFormat="1" ht="12.75">
      <c r="A10" s="61" t="s">
        <v>89</v>
      </c>
      <c r="B10" s="62" t="s">
        <v>90</v>
      </c>
      <c r="C10" s="87">
        <f>C11+C12+C13+C14+C15+C16</f>
        <v>222622.44999999998</v>
      </c>
      <c r="D10" s="18"/>
    </row>
    <row r="11" spans="1:4" s="8" customFormat="1" ht="66">
      <c r="A11" s="61" t="s">
        <v>91</v>
      </c>
      <c r="B11" s="62" t="s">
        <v>92</v>
      </c>
      <c r="C11" s="87">
        <v>191144.256</v>
      </c>
      <c r="D11" s="18"/>
    </row>
    <row r="12" spans="1:5" s="8" customFormat="1" ht="113.25" customHeight="1">
      <c r="A12" s="61" t="s">
        <v>93</v>
      </c>
      <c r="B12" s="62" t="s">
        <v>94</v>
      </c>
      <c r="C12" s="87">
        <v>66.541</v>
      </c>
      <c r="E12" s="18"/>
    </row>
    <row r="13" spans="1:3" s="8" customFormat="1" ht="52.5">
      <c r="A13" s="61" t="s">
        <v>95</v>
      </c>
      <c r="B13" s="62" t="s">
        <v>96</v>
      </c>
      <c r="C13" s="87">
        <v>1358.916</v>
      </c>
    </row>
    <row r="14" spans="1:3" s="8" customFormat="1" ht="52.5">
      <c r="A14" s="61" t="s">
        <v>188</v>
      </c>
      <c r="B14" s="62" t="s">
        <v>189</v>
      </c>
      <c r="C14" s="87">
        <v>11826.052</v>
      </c>
    </row>
    <row r="15" spans="1:3" s="8" customFormat="1" ht="52.5">
      <c r="A15" s="61" t="s">
        <v>207</v>
      </c>
      <c r="B15" s="62" t="s">
        <v>208</v>
      </c>
      <c r="C15" s="87">
        <v>4227.205</v>
      </c>
    </row>
    <row r="16" spans="1:3" s="8" customFormat="1" ht="52.5">
      <c r="A16" s="61" t="s">
        <v>209</v>
      </c>
      <c r="B16" s="62" t="s">
        <v>210</v>
      </c>
      <c r="C16" s="87">
        <v>13999.48</v>
      </c>
    </row>
    <row r="17" spans="1:3" s="8" customFormat="1" ht="48" customHeight="1">
      <c r="A17" s="65" t="s">
        <v>97</v>
      </c>
      <c r="B17" s="90" t="s">
        <v>98</v>
      </c>
      <c r="C17" s="91">
        <f>C18</f>
        <v>1508.479</v>
      </c>
    </row>
    <row r="18" spans="1:3" s="8" customFormat="1" ht="15" customHeight="1">
      <c r="A18" s="13" t="s">
        <v>99</v>
      </c>
      <c r="B18" s="101" t="s">
        <v>100</v>
      </c>
      <c r="C18" s="104">
        <v>1508.479</v>
      </c>
    </row>
    <row r="19" spans="1:3" s="8" customFormat="1" ht="15" customHeight="1">
      <c r="A19" s="13" t="s">
        <v>101</v>
      </c>
      <c r="B19" s="102"/>
      <c r="C19" s="105"/>
    </row>
    <row r="20" spans="1:3" s="8" customFormat="1" ht="15" customHeight="1">
      <c r="A20" s="13" t="s">
        <v>102</v>
      </c>
      <c r="B20" s="102"/>
      <c r="C20" s="105"/>
    </row>
    <row r="21" spans="1:3" s="8" customFormat="1" ht="17.25" customHeight="1">
      <c r="A21" s="13" t="s">
        <v>103</v>
      </c>
      <c r="B21" s="103"/>
      <c r="C21" s="106"/>
    </row>
    <row r="22" spans="1:3" s="8" customFormat="1" ht="12.75">
      <c r="A22" s="65" t="s">
        <v>177</v>
      </c>
      <c r="B22" s="90" t="s">
        <v>178</v>
      </c>
      <c r="C22" s="91">
        <f>C23</f>
        <v>-324.13</v>
      </c>
    </row>
    <row r="23" spans="1:3" s="8" customFormat="1" ht="12.75">
      <c r="A23" s="61" t="s">
        <v>106</v>
      </c>
      <c r="B23" s="62" t="s">
        <v>179</v>
      </c>
      <c r="C23" s="87">
        <v>-324.13</v>
      </c>
    </row>
    <row r="24" spans="1:3" s="8" customFormat="1" ht="12.75">
      <c r="A24" s="65" t="s">
        <v>104</v>
      </c>
      <c r="B24" s="90" t="s">
        <v>105</v>
      </c>
      <c r="C24" s="91">
        <f>C25+C27</f>
        <v>87104.346</v>
      </c>
    </row>
    <row r="25" spans="1:3" s="8" customFormat="1" ht="12.75">
      <c r="A25" s="61" t="s">
        <v>106</v>
      </c>
      <c r="B25" s="62" t="s">
        <v>107</v>
      </c>
      <c r="C25" s="87">
        <f>C26</f>
        <v>3034.261</v>
      </c>
    </row>
    <row r="26" spans="1:3" s="8" customFormat="1" ht="52.5">
      <c r="A26" s="61" t="s">
        <v>108</v>
      </c>
      <c r="B26" s="62" t="s">
        <v>109</v>
      </c>
      <c r="C26" s="63">
        <v>3034.261</v>
      </c>
    </row>
    <row r="27" spans="1:3" s="8" customFormat="1" ht="12.75">
      <c r="A27" s="61" t="s">
        <v>110</v>
      </c>
      <c r="B27" s="62" t="s">
        <v>111</v>
      </c>
      <c r="C27" s="63">
        <f>C28+C29</f>
        <v>84070.085</v>
      </c>
    </row>
    <row r="28" spans="1:3" s="8" customFormat="1" ht="78.75">
      <c r="A28" s="61" t="s">
        <v>112</v>
      </c>
      <c r="B28" s="62" t="s">
        <v>113</v>
      </c>
      <c r="C28" s="63">
        <v>79116.44</v>
      </c>
    </row>
    <row r="29" spans="1:3" s="8" customFormat="1" ht="78.75">
      <c r="A29" s="61" t="s">
        <v>114</v>
      </c>
      <c r="B29" s="62" t="s">
        <v>115</v>
      </c>
      <c r="C29" s="63">
        <v>4953.645</v>
      </c>
    </row>
    <row r="30" spans="1:3" s="8" customFormat="1" ht="12.75">
      <c r="A30" s="65" t="s">
        <v>116</v>
      </c>
      <c r="B30" s="90" t="s">
        <v>117</v>
      </c>
      <c r="C30" s="67">
        <v>0.4</v>
      </c>
    </row>
    <row r="31" spans="1:3" s="8" customFormat="1" ht="87.75" customHeight="1">
      <c r="A31" s="61" t="s">
        <v>118</v>
      </c>
      <c r="B31" s="62" t="s">
        <v>119</v>
      </c>
      <c r="C31" s="63">
        <f>C32</f>
        <v>0.4</v>
      </c>
    </row>
    <row r="32" spans="1:3" s="8" customFormat="1" ht="78.75" customHeight="1">
      <c r="A32" s="61" t="s">
        <v>120</v>
      </c>
      <c r="B32" s="89" t="s">
        <v>119</v>
      </c>
      <c r="C32" s="63">
        <v>0.4</v>
      </c>
    </row>
    <row r="33" spans="1:5" s="8" customFormat="1" ht="57" customHeight="1">
      <c r="A33" s="65" t="s">
        <v>121</v>
      </c>
      <c r="B33" s="90" t="s">
        <v>122</v>
      </c>
      <c r="C33" s="67">
        <f>C34+C38</f>
        <v>23291.573</v>
      </c>
      <c r="E33" s="18"/>
    </row>
    <row r="34" spans="1:3" s="8" customFormat="1" ht="101.25" customHeight="1">
      <c r="A34" s="61" t="s">
        <v>123</v>
      </c>
      <c r="B34" s="89" t="s">
        <v>124</v>
      </c>
      <c r="C34" s="63">
        <f>C35+C37</f>
        <v>22922.029</v>
      </c>
    </row>
    <row r="35" spans="1:3" s="8" customFormat="1" ht="101.25" customHeight="1">
      <c r="A35" s="64" t="s">
        <v>125</v>
      </c>
      <c r="B35" s="62" t="s">
        <v>126</v>
      </c>
      <c r="C35" s="63">
        <v>22922.029</v>
      </c>
    </row>
    <row r="36" spans="1:3" s="8" customFormat="1" ht="114.75" customHeight="1">
      <c r="A36" s="64" t="s">
        <v>127</v>
      </c>
      <c r="B36" s="62" t="s">
        <v>128</v>
      </c>
      <c r="C36" s="63">
        <v>0</v>
      </c>
    </row>
    <row r="37" spans="1:3" s="8" customFormat="1" ht="44.25" customHeight="1">
      <c r="A37" s="61" t="s">
        <v>129</v>
      </c>
      <c r="B37" s="89" t="s">
        <v>130</v>
      </c>
      <c r="C37" s="63">
        <v>0</v>
      </c>
    </row>
    <row r="38" spans="1:3" s="8" customFormat="1" ht="39">
      <c r="A38" s="61" t="s">
        <v>131</v>
      </c>
      <c r="B38" s="62" t="s">
        <v>132</v>
      </c>
      <c r="C38" s="63">
        <f>C39</f>
        <v>369.544</v>
      </c>
    </row>
    <row r="39" spans="1:3" s="8" customFormat="1" ht="92.25">
      <c r="A39" s="61" t="s">
        <v>131</v>
      </c>
      <c r="B39" s="62" t="s">
        <v>133</v>
      </c>
      <c r="C39" s="63">
        <f>C40</f>
        <v>369.544</v>
      </c>
    </row>
    <row r="40" spans="1:3" s="8" customFormat="1" ht="78.75">
      <c r="A40" s="61" t="s">
        <v>134</v>
      </c>
      <c r="B40" s="62" t="s">
        <v>135</v>
      </c>
      <c r="C40" s="63">
        <v>369.544</v>
      </c>
    </row>
    <row r="41" spans="1:3" s="8" customFormat="1" ht="26.25">
      <c r="A41" s="65" t="s">
        <v>190</v>
      </c>
      <c r="B41" s="90" t="s">
        <v>191</v>
      </c>
      <c r="C41" s="67">
        <f>C42</f>
        <v>6175.079000000001</v>
      </c>
    </row>
    <row r="42" spans="1:3" s="8" customFormat="1" ht="26.25">
      <c r="A42" s="61" t="s">
        <v>193</v>
      </c>
      <c r="B42" s="62" t="s">
        <v>192</v>
      </c>
      <c r="C42" s="63">
        <f>C43+C45+C44</f>
        <v>6175.079000000001</v>
      </c>
    </row>
    <row r="43" spans="1:3" s="8" customFormat="1" ht="26.25">
      <c r="A43" s="64" t="s">
        <v>196</v>
      </c>
      <c r="B43" s="62" t="s">
        <v>197</v>
      </c>
      <c r="C43" s="63">
        <v>33.67</v>
      </c>
    </row>
    <row r="44" spans="1:3" s="8" customFormat="1" ht="26.25">
      <c r="A44" s="64" t="s">
        <v>199</v>
      </c>
      <c r="B44" s="62" t="s">
        <v>198</v>
      </c>
      <c r="C44" s="63">
        <v>9.479</v>
      </c>
    </row>
    <row r="45" spans="1:3" s="8" customFormat="1" ht="26.25">
      <c r="A45" s="64" t="s">
        <v>195</v>
      </c>
      <c r="B45" s="62" t="s">
        <v>194</v>
      </c>
      <c r="C45" s="63">
        <v>6131.93</v>
      </c>
    </row>
    <row r="46" spans="1:3" s="8" customFormat="1" ht="26.25">
      <c r="A46" s="65" t="s">
        <v>136</v>
      </c>
      <c r="B46" s="90" t="s">
        <v>137</v>
      </c>
      <c r="C46" s="67">
        <f>C47</f>
        <v>6109.364</v>
      </c>
    </row>
    <row r="47" spans="1:3" s="8" customFormat="1" ht="78.75">
      <c r="A47" s="61" t="s">
        <v>138</v>
      </c>
      <c r="B47" s="62" t="s">
        <v>139</v>
      </c>
      <c r="C47" s="63">
        <f>C48+C49</f>
        <v>6109.364</v>
      </c>
    </row>
    <row r="48" spans="1:3" s="8" customFormat="1" ht="52.5">
      <c r="A48" s="64" t="s">
        <v>140</v>
      </c>
      <c r="B48" s="62" t="s">
        <v>141</v>
      </c>
      <c r="C48" s="63">
        <v>5193.853</v>
      </c>
    </row>
    <row r="49" spans="1:3" s="8" customFormat="1" ht="105">
      <c r="A49" s="64" t="s">
        <v>142</v>
      </c>
      <c r="B49" s="62" t="s">
        <v>200</v>
      </c>
      <c r="C49" s="63">
        <v>915.511</v>
      </c>
    </row>
    <row r="50" spans="1:3" s="8" customFormat="1" ht="26.25">
      <c r="A50" s="92" t="s">
        <v>143</v>
      </c>
      <c r="B50" s="90" t="s">
        <v>144</v>
      </c>
      <c r="C50" s="67">
        <f>C51+C54+C53+C52</f>
        <v>4477.651</v>
      </c>
    </row>
    <row r="51" spans="1:3" s="8" customFormat="1" ht="78.75">
      <c r="A51" s="64" t="s">
        <v>180</v>
      </c>
      <c r="B51" s="62" t="s">
        <v>181</v>
      </c>
      <c r="C51" s="63">
        <v>2511.398</v>
      </c>
    </row>
    <row r="52" spans="1:3" s="8" customFormat="1" ht="78.75">
      <c r="A52" s="64" t="s">
        <v>183</v>
      </c>
      <c r="B52" s="62" t="s">
        <v>182</v>
      </c>
      <c r="C52" s="63">
        <v>0</v>
      </c>
    </row>
    <row r="53" spans="1:3" s="8" customFormat="1" ht="78.75">
      <c r="A53" s="64" t="s">
        <v>184</v>
      </c>
      <c r="B53" s="62" t="s">
        <v>185</v>
      </c>
      <c r="C53" s="63">
        <v>1966.253</v>
      </c>
    </row>
    <row r="54" spans="1:3" s="8" customFormat="1" ht="12.75" hidden="1">
      <c r="A54" s="64" t="s">
        <v>145</v>
      </c>
      <c r="B54" s="62"/>
      <c r="C54" s="63"/>
    </row>
    <row r="55" spans="1:3" s="8" customFormat="1" ht="12.75" hidden="1">
      <c r="A55" s="64" t="s">
        <v>146</v>
      </c>
      <c r="B55" s="62"/>
      <c r="C55" s="63"/>
    </row>
    <row r="56" spans="1:3" s="8" customFormat="1" ht="12.75">
      <c r="A56" s="92" t="s">
        <v>147</v>
      </c>
      <c r="B56" s="90" t="s">
        <v>148</v>
      </c>
      <c r="C56" s="67">
        <f>C57</f>
        <v>2422.7</v>
      </c>
    </row>
    <row r="57" spans="1:3" s="8" customFormat="1" ht="12.75">
      <c r="A57" s="64" t="s">
        <v>149</v>
      </c>
      <c r="B57" s="62" t="s">
        <v>150</v>
      </c>
      <c r="C57" s="63">
        <f>C58</f>
        <v>2422.7</v>
      </c>
    </row>
    <row r="58" spans="1:3" s="8" customFormat="1" ht="26.25">
      <c r="A58" s="64" t="s">
        <v>151</v>
      </c>
      <c r="B58" s="62" t="s">
        <v>152</v>
      </c>
      <c r="C58" s="63">
        <v>2422.7</v>
      </c>
    </row>
    <row r="59" spans="1:3" s="8" customFormat="1" ht="12.75">
      <c r="A59" s="65" t="s">
        <v>153</v>
      </c>
      <c r="B59" s="66" t="s">
        <v>154</v>
      </c>
      <c r="C59" s="67">
        <f>C60+C69</f>
        <v>7106.03</v>
      </c>
    </row>
    <row r="60" spans="1:4" s="8" customFormat="1" ht="39">
      <c r="A60" s="65" t="s">
        <v>155</v>
      </c>
      <c r="B60" s="90" t="s">
        <v>156</v>
      </c>
      <c r="C60" s="67">
        <f>C61</f>
        <v>7191.389999999999</v>
      </c>
      <c r="D60" s="18"/>
    </row>
    <row r="61" spans="1:3" s="8" customFormat="1" ht="38.25" customHeight="1">
      <c r="A61" s="61" t="s">
        <v>157</v>
      </c>
      <c r="B61" s="69" t="s">
        <v>158</v>
      </c>
      <c r="C61" s="68">
        <f>C63+C64+C65+C66+C62</f>
        <v>7191.389999999999</v>
      </c>
    </row>
    <row r="62" spans="1:3" s="8" customFormat="1" ht="61.5" customHeight="1" hidden="1">
      <c r="A62" s="61" t="s">
        <v>186</v>
      </c>
      <c r="B62" s="69" t="s">
        <v>187</v>
      </c>
      <c r="C62" s="68">
        <v>0</v>
      </c>
    </row>
    <row r="63" spans="1:3" s="8" customFormat="1" ht="61.5" customHeight="1" hidden="1">
      <c r="A63" s="61" t="s">
        <v>159</v>
      </c>
      <c r="B63" s="69" t="s">
        <v>160</v>
      </c>
      <c r="C63" s="68">
        <v>0</v>
      </c>
    </row>
    <row r="64" spans="1:3" s="8" customFormat="1" ht="61.5" customHeight="1" hidden="1">
      <c r="A64" s="61" t="s">
        <v>161</v>
      </c>
      <c r="B64" s="69" t="s">
        <v>162</v>
      </c>
      <c r="C64" s="68">
        <v>0</v>
      </c>
    </row>
    <row r="65" spans="1:3" s="8" customFormat="1" ht="12.75">
      <c r="A65" s="61" t="s">
        <v>163</v>
      </c>
      <c r="B65" s="62" t="s">
        <v>164</v>
      </c>
      <c r="C65" s="68">
        <v>6948.4</v>
      </c>
    </row>
    <row r="66" spans="1:3" s="8" customFormat="1" ht="26.25">
      <c r="A66" s="61" t="s">
        <v>165</v>
      </c>
      <c r="B66" s="62" t="s">
        <v>166</v>
      </c>
      <c r="C66" s="68">
        <f>C67+C68</f>
        <v>242.98999999999998</v>
      </c>
    </row>
    <row r="67" spans="1:3" s="8" customFormat="1" ht="39">
      <c r="A67" s="61" t="s">
        <v>167</v>
      </c>
      <c r="B67" s="62" t="s">
        <v>168</v>
      </c>
      <c r="C67" s="68">
        <v>7.04</v>
      </c>
    </row>
    <row r="68" spans="1:3" s="8" customFormat="1" ht="52.5">
      <c r="A68" s="61" t="s">
        <v>169</v>
      </c>
      <c r="B68" s="62" t="s">
        <v>170</v>
      </c>
      <c r="C68" s="68">
        <v>235.95</v>
      </c>
    </row>
    <row r="69" spans="1:3" s="8" customFormat="1" ht="50.25" customHeight="1">
      <c r="A69" s="61" t="s">
        <v>171</v>
      </c>
      <c r="B69" s="70" t="s">
        <v>172</v>
      </c>
      <c r="C69" s="68">
        <f>C70</f>
        <v>-85.36</v>
      </c>
    </row>
    <row r="70" spans="1:3" s="8" customFormat="1" ht="52.5">
      <c r="A70" s="61" t="s">
        <v>173</v>
      </c>
      <c r="B70" s="62" t="s">
        <v>174</v>
      </c>
      <c r="C70" s="68">
        <f>C71</f>
        <v>-85.36</v>
      </c>
    </row>
    <row r="71" spans="1:3" s="8" customFormat="1" ht="52.5">
      <c r="A71" s="61" t="s">
        <v>175</v>
      </c>
      <c r="B71" s="62" t="s">
        <v>176</v>
      </c>
      <c r="C71" s="68">
        <v>-85.36</v>
      </c>
    </row>
    <row r="72" spans="1:3" s="8" customFormat="1" ht="36.75" customHeight="1">
      <c r="A72" s="65" t="s">
        <v>211</v>
      </c>
      <c r="B72" s="93" t="s">
        <v>148</v>
      </c>
      <c r="C72" s="67">
        <v>2422.7</v>
      </c>
    </row>
    <row r="73" spans="1:4" s="8" customFormat="1" ht="15" customHeight="1">
      <c r="A73" s="98"/>
      <c r="B73" s="99"/>
      <c r="C73" s="71">
        <f>C8+C59</f>
        <v>360493.94200000004</v>
      </c>
      <c r="D73" s="18"/>
    </row>
    <row r="74" spans="1:4" s="8" customFormat="1" ht="12.75">
      <c r="A74" s="72"/>
      <c r="C74" s="18"/>
      <c r="D74" s="18"/>
    </row>
    <row r="75" spans="1:3" s="8" customFormat="1" ht="12.75">
      <c r="A75" s="72"/>
      <c r="C75" s="18"/>
    </row>
    <row r="76" s="8" customFormat="1" ht="12.75">
      <c r="A76" s="72"/>
    </row>
    <row r="77" s="8" customFormat="1" ht="12.75">
      <c r="A77" s="72"/>
    </row>
    <row r="78" s="8" customFormat="1" ht="12.75">
      <c r="A78" s="72"/>
    </row>
    <row r="79" s="8" customFormat="1" ht="12.75">
      <c r="A79" s="72"/>
    </row>
    <row r="80" s="8" customFormat="1" ht="12.75">
      <c r="A80" s="72"/>
    </row>
    <row r="81" s="8" customFormat="1" ht="12.75">
      <c r="A81" s="72"/>
    </row>
    <row r="82" s="8" customFormat="1" ht="12.75">
      <c r="A82" s="72"/>
    </row>
    <row r="83" s="8" customFormat="1" ht="12.75">
      <c r="A83" s="72"/>
    </row>
    <row r="84" s="8" customFormat="1" ht="12.75">
      <c r="A84" s="72"/>
    </row>
    <row r="85" s="8" customFormat="1" ht="12.75">
      <c r="A85" s="72"/>
    </row>
    <row r="86" s="8" customFormat="1" ht="12.75">
      <c r="A86" s="72"/>
    </row>
    <row r="87" s="8" customFormat="1" ht="12.75">
      <c r="A87" s="72"/>
    </row>
    <row r="88" s="8" customFormat="1" ht="12.75">
      <c r="A88" s="72"/>
    </row>
    <row r="89" s="8" customFormat="1" ht="12.75">
      <c r="A89" s="72"/>
    </row>
    <row r="90" s="8" customFormat="1" ht="12.75">
      <c r="A90" s="72"/>
    </row>
    <row r="91" s="8" customFormat="1" ht="12.75">
      <c r="A91" s="72"/>
    </row>
    <row r="92" s="8" customFormat="1" ht="12.75">
      <c r="A92" s="72"/>
    </row>
    <row r="93" s="8" customFormat="1" ht="12.75">
      <c r="A93" s="72"/>
    </row>
    <row r="94" s="8" customFormat="1" ht="12.75">
      <c r="A94" s="72"/>
    </row>
    <row r="95" s="8" customFormat="1" ht="12.75">
      <c r="A95" s="72"/>
    </row>
    <row r="96" s="8" customFormat="1" ht="12.75">
      <c r="A96" s="72"/>
    </row>
    <row r="97" s="8" customFormat="1" ht="12.75">
      <c r="A97" s="72"/>
    </row>
    <row r="98" s="8" customFormat="1" ht="12.75">
      <c r="A98" s="72"/>
    </row>
    <row r="99" s="8" customFormat="1" ht="12.75">
      <c r="A99" s="72"/>
    </row>
    <row r="100" s="8" customFormat="1" ht="12.75">
      <c r="A100" s="72"/>
    </row>
    <row r="101" s="8" customFormat="1" ht="12.75">
      <c r="A101" s="72"/>
    </row>
    <row r="102" s="8" customFormat="1" ht="12.75">
      <c r="A102" s="72"/>
    </row>
    <row r="103" s="8" customFormat="1" ht="12.75">
      <c r="A103" s="72"/>
    </row>
    <row r="104" s="8" customFormat="1" ht="12.75">
      <c r="A104" s="72"/>
    </row>
    <row r="105" s="8" customFormat="1" ht="12.75">
      <c r="A105" s="72"/>
    </row>
    <row r="106" s="8" customFormat="1" ht="12.75">
      <c r="A106" s="72"/>
    </row>
    <row r="107" s="8" customFormat="1" ht="12.75">
      <c r="A107" s="72"/>
    </row>
    <row r="108" s="8" customFormat="1" ht="12.75">
      <c r="A108" s="72"/>
    </row>
    <row r="109" s="8" customFormat="1" ht="12.75">
      <c r="A109" s="72"/>
    </row>
    <row r="110" s="8" customFormat="1" ht="12.75">
      <c r="A110" s="72"/>
    </row>
    <row r="111" s="8" customFormat="1" ht="12.75">
      <c r="A111" s="72"/>
    </row>
    <row r="112" s="8" customFormat="1" ht="12.75">
      <c r="A112" s="72"/>
    </row>
    <row r="113" s="8" customFormat="1" ht="12.75">
      <c r="A113" s="72"/>
    </row>
    <row r="114" s="8" customFormat="1" ht="12.75">
      <c r="A114" s="72"/>
    </row>
    <row r="115" s="8" customFormat="1" ht="12.75">
      <c r="A115" s="72"/>
    </row>
    <row r="116" s="8" customFormat="1" ht="12.75">
      <c r="A116" s="72"/>
    </row>
    <row r="117" s="8" customFormat="1" ht="12.75">
      <c r="A117" s="72"/>
    </row>
    <row r="118" s="8" customFormat="1" ht="12.75">
      <c r="A118" s="72"/>
    </row>
    <row r="119" spans="1:2" ht="12.75">
      <c r="A119" s="72"/>
      <c r="B119" s="8"/>
    </row>
    <row r="120" spans="1:2" ht="12.75">
      <c r="A120" s="72"/>
      <c r="B120" s="8"/>
    </row>
    <row r="121" spans="1:2" ht="12.75">
      <c r="A121" s="72"/>
      <c r="B121" s="8"/>
    </row>
    <row r="122" spans="1:2" ht="12.75">
      <c r="A122" s="72"/>
      <c r="B122" s="8"/>
    </row>
    <row r="123" spans="1:2" ht="12.75">
      <c r="A123" s="72"/>
      <c r="B123" s="8"/>
    </row>
    <row r="124" spans="1:2" ht="12.75">
      <c r="A124" s="72"/>
      <c r="B124" s="8"/>
    </row>
    <row r="125" spans="1:2" ht="12.75">
      <c r="A125" s="72"/>
      <c r="B125" s="8"/>
    </row>
    <row r="126" spans="1:2" ht="12.75">
      <c r="A126" s="72"/>
      <c r="B126" s="8"/>
    </row>
    <row r="127" spans="1:2" ht="12.75">
      <c r="A127" s="72"/>
      <c r="B127" s="8"/>
    </row>
    <row r="128" spans="1:2" ht="12.75">
      <c r="A128" s="72"/>
      <c r="B128" s="8"/>
    </row>
  </sheetData>
  <sheetProtection/>
  <mergeCells count="5">
    <mergeCell ref="A5:D5"/>
    <mergeCell ref="A73:B73"/>
    <mergeCell ref="A6:C6"/>
    <mergeCell ref="B18:B21"/>
    <mergeCell ref="C18:C21"/>
  </mergeCells>
  <printOptions/>
  <pageMargins left="0.7874015748031497" right="0.43" top="0.17" bottom="0.16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zoomScale="120" zoomScaleNormal="120" zoomScaleSheetLayoutView="120" zoomScalePageLayoutView="0" workbookViewId="0" topLeftCell="A1">
      <selection activeCell="D4" sqref="D4"/>
    </sheetView>
  </sheetViews>
  <sheetFormatPr defaultColWidth="9.00390625" defaultRowHeight="12.75"/>
  <cols>
    <col min="1" max="1" width="47.625" style="8" customWidth="1"/>
    <col min="2" max="3" width="9.375" style="8" customWidth="1"/>
    <col min="4" max="4" width="15.125" style="8" customWidth="1"/>
    <col min="5" max="16384" width="8.875" style="8" customWidth="1"/>
  </cols>
  <sheetData>
    <row r="1" ht="12.75">
      <c r="D1" s="73" t="s">
        <v>201</v>
      </c>
    </row>
    <row r="2" ht="12.75">
      <c r="D2" s="73" t="s">
        <v>7</v>
      </c>
    </row>
    <row r="3" ht="12.75">
      <c r="D3" s="73" t="s">
        <v>67</v>
      </c>
    </row>
    <row r="4" ht="12.75">
      <c r="D4" s="7" t="s">
        <v>216</v>
      </c>
    </row>
    <row r="6" spans="1:4" ht="15">
      <c r="A6" s="96" t="s">
        <v>56</v>
      </c>
      <c r="B6" s="96"/>
      <c r="C6" s="96"/>
      <c r="D6" s="96"/>
    </row>
    <row r="7" spans="1:4" s="9" customFormat="1" ht="52.5" customHeight="1">
      <c r="A7" s="96" t="s">
        <v>214</v>
      </c>
      <c r="B7" s="96"/>
      <c r="C7" s="96"/>
      <c r="D7" s="96"/>
    </row>
    <row r="8" spans="1:4" s="10" customFormat="1" ht="27.75" customHeight="1">
      <c r="A8" s="32"/>
      <c r="B8" s="33" t="s">
        <v>1</v>
      </c>
      <c r="C8" s="33" t="s">
        <v>2</v>
      </c>
      <c r="D8" s="33" t="s">
        <v>3</v>
      </c>
    </row>
    <row r="9" spans="1:4" s="10" customFormat="1" ht="12" customHeight="1" thickBot="1">
      <c r="A9" s="34">
        <v>2</v>
      </c>
      <c r="B9" s="33">
        <v>3</v>
      </c>
      <c r="C9" s="33">
        <v>4</v>
      </c>
      <c r="D9" s="33">
        <v>6</v>
      </c>
    </row>
    <row r="10" spans="1:4" s="10" customFormat="1" ht="13.5" thickBot="1">
      <c r="A10" s="35" t="s">
        <v>10</v>
      </c>
      <c r="B10" s="36" t="s">
        <v>15</v>
      </c>
      <c r="C10" s="36"/>
      <c r="D10" s="37">
        <f>D11+D12+D13+D14+D15</f>
        <v>33648.664000000004</v>
      </c>
    </row>
    <row r="11" spans="1:4" s="23" customFormat="1" ht="54" customHeight="1">
      <c r="A11" s="38" t="s">
        <v>47</v>
      </c>
      <c r="B11" s="39"/>
      <c r="C11" s="39" t="s">
        <v>30</v>
      </c>
      <c r="D11" s="81">
        <v>5099.2</v>
      </c>
    </row>
    <row r="12" spans="1:4" s="23" customFormat="1" ht="54" customHeight="1">
      <c r="A12" s="22" t="s">
        <v>55</v>
      </c>
      <c r="B12" s="14"/>
      <c r="C12" s="14" t="s">
        <v>14</v>
      </c>
      <c r="D12" s="82">
        <v>27286.08</v>
      </c>
    </row>
    <row r="13" spans="1:4" s="23" customFormat="1" ht="12.75" customHeight="1">
      <c r="A13" s="22" t="s">
        <v>69</v>
      </c>
      <c r="B13" s="14"/>
      <c r="C13" s="14" t="s">
        <v>68</v>
      </c>
      <c r="D13" s="82">
        <v>0</v>
      </c>
    </row>
    <row r="14" spans="1:4" s="23" customFormat="1" ht="12.75" customHeight="1" hidden="1">
      <c r="A14" s="22" t="s">
        <v>77</v>
      </c>
      <c r="B14" s="14"/>
      <c r="C14" s="14" t="s">
        <v>76</v>
      </c>
      <c r="D14" s="82">
        <v>0</v>
      </c>
    </row>
    <row r="15" spans="1:4" s="17" customFormat="1" ht="12.75" customHeight="1" thickBot="1">
      <c r="A15" s="40" t="s">
        <v>41</v>
      </c>
      <c r="B15" s="41"/>
      <c r="C15" s="41" t="s">
        <v>42</v>
      </c>
      <c r="D15" s="83">
        <v>1263.384</v>
      </c>
    </row>
    <row r="16" spans="1:4" ht="15.75" customHeight="1" thickBot="1">
      <c r="A16" s="35" t="s">
        <v>43</v>
      </c>
      <c r="B16" s="36" t="s">
        <v>44</v>
      </c>
      <c r="C16" s="36"/>
      <c r="D16" s="42">
        <f>D17</f>
        <v>187.3</v>
      </c>
    </row>
    <row r="17" spans="1:4" s="17" customFormat="1" ht="12" customHeight="1" thickBot="1">
      <c r="A17" s="43" t="s">
        <v>45</v>
      </c>
      <c r="B17" s="44"/>
      <c r="C17" s="44" t="s">
        <v>46</v>
      </c>
      <c r="D17" s="45">
        <v>187.3</v>
      </c>
    </row>
    <row r="18" spans="1:4" ht="27" thickBot="1">
      <c r="A18" s="46" t="s">
        <v>16</v>
      </c>
      <c r="B18" s="47" t="s">
        <v>17</v>
      </c>
      <c r="C18" s="47"/>
      <c r="D18" s="42">
        <f>D19</f>
        <v>5781.125</v>
      </c>
    </row>
    <row r="19" spans="1:4" ht="41.25" customHeight="1" thickBot="1">
      <c r="A19" s="52" t="s">
        <v>202</v>
      </c>
      <c r="B19" s="53"/>
      <c r="C19" s="53" t="s">
        <v>0</v>
      </c>
      <c r="D19" s="54">
        <v>5781.125</v>
      </c>
    </row>
    <row r="20" spans="1:4" ht="13.5" thickBot="1">
      <c r="A20" s="46" t="s">
        <v>11</v>
      </c>
      <c r="B20" s="47" t="s">
        <v>18</v>
      </c>
      <c r="C20" s="47"/>
      <c r="D20" s="48">
        <f>D21+D22+D23</f>
        <v>7812.96</v>
      </c>
    </row>
    <row r="21" spans="1:4" ht="12.75" customHeight="1">
      <c r="A21" s="49" t="s">
        <v>20</v>
      </c>
      <c r="B21" s="50"/>
      <c r="C21" s="50" t="s">
        <v>19</v>
      </c>
      <c r="D21" s="84">
        <v>0</v>
      </c>
    </row>
    <row r="22" spans="1:4" ht="12.75">
      <c r="A22" s="15" t="s">
        <v>50</v>
      </c>
      <c r="B22" s="13"/>
      <c r="C22" s="13" t="s">
        <v>49</v>
      </c>
      <c r="D22" s="86">
        <v>6976.46</v>
      </c>
    </row>
    <row r="23" spans="1:4" ht="13.5" thickBot="1">
      <c r="A23" s="52" t="s">
        <v>66</v>
      </c>
      <c r="B23" s="53"/>
      <c r="C23" s="53" t="s">
        <v>65</v>
      </c>
      <c r="D23" s="85">
        <v>836.5</v>
      </c>
    </row>
    <row r="24" spans="1:4" ht="13.5" thickBot="1">
      <c r="A24" s="46" t="s">
        <v>4</v>
      </c>
      <c r="B24" s="47" t="s">
        <v>22</v>
      </c>
      <c r="C24" s="55"/>
      <c r="D24" s="56">
        <f>D25+D26+D27</f>
        <v>43141.985</v>
      </c>
    </row>
    <row r="25" spans="1:4" ht="12.75">
      <c r="A25" s="49" t="s">
        <v>21</v>
      </c>
      <c r="B25" s="50"/>
      <c r="C25" s="50" t="s">
        <v>23</v>
      </c>
      <c r="D25" s="84">
        <v>1790.647</v>
      </c>
    </row>
    <row r="26" spans="1:4" ht="12.75">
      <c r="A26" s="15" t="s">
        <v>5</v>
      </c>
      <c r="B26" s="13"/>
      <c r="C26" s="13" t="s">
        <v>24</v>
      </c>
      <c r="D26" s="86">
        <v>14907.74</v>
      </c>
    </row>
    <row r="27" spans="1:4" ht="13.5" thickBot="1">
      <c r="A27" s="52" t="s">
        <v>13</v>
      </c>
      <c r="B27" s="53"/>
      <c r="C27" s="53" t="s">
        <v>25</v>
      </c>
      <c r="D27" s="85">
        <v>26443.598</v>
      </c>
    </row>
    <row r="28" spans="1:4" ht="12" customHeight="1" thickBot="1">
      <c r="A28" s="46" t="s">
        <v>203</v>
      </c>
      <c r="B28" s="47" t="s">
        <v>204</v>
      </c>
      <c r="C28" s="36"/>
      <c r="D28" s="42">
        <f>D29</f>
        <v>66</v>
      </c>
    </row>
    <row r="29" spans="1:4" ht="12" customHeight="1" thickBot="1">
      <c r="A29" s="57" t="s">
        <v>205</v>
      </c>
      <c r="B29" s="58"/>
      <c r="C29" s="58" t="s">
        <v>206</v>
      </c>
      <c r="D29" s="59">
        <v>66</v>
      </c>
    </row>
    <row r="30" spans="1:4" ht="12" customHeight="1" thickBot="1">
      <c r="A30" s="46" t="s">
        <v>33</v>
      </c>
      <c r="B30" s="47" t="s">
        <v>35</v>
      </c>
      <c r="C30" s="36"/>
      <c r="D30" s="42">
        <f>D31</f>
        <v>0</v>
      </c>
    </row>
    <row r="31" spans="1:4" ht="12" customHeight="1" thickBot="1">
      <c r="A31" s="57" t="s">
        <v>34</v>
      </c>
      <c r="B31" s="58"/>
      <c r="C31" s="58" t="s">
        <v>36</v>
      </c>
      <c r="D31" s="59">
        <v>0</v>
      </c>
    </row>
    <row r="32" spans="1:4" ht="13.5" thickBot="1">
      <c r="A32" s="46" t="s">
        <v>48</v>
      </c>
      <c r="B32" s="47" t="s">
        <v>26</v>
      </c>
      <c r="C32" s="47"/>
      <c r="D32" s="48">
        <f>D33</f>
        <v>30466.515</v>
      </c>
    </row>
    <row r="33" spans="1:4" ht="13.5" thickBot="1">
      <c r="A33" s="57" t="s">
        <v>8</v>
      </c>
      <c r="B33" s="58"/>
      <c r="C33" s="58" t="s">
        <v>27</v>
      </c>
      <c r="D33" s="59">
        <v>30466.515</v>
      </c>
    </row>
    <row r="34" spans="1:4" ht="13.5" thickBot="1">
      <c r="A34" s="46" t="s">
        <v>6</v>
      </c>
      <c r="B34" s="47" t="s">
        <v>28</v>
      </c>
      <c r="C34" s="36"/>
      <c r="D34" s="48">
        <f>D35+D36</f>
        <v>4774.331</v>
      </c>
    </row>
    <row r="35" spans="1:4" ht="12.75">
      <c r="A35" s="49" t="s">
        <v>9</v>
      </c>
      <c r="B35" s="50"/>
      <c r="C35" s="50" t="s">
        <v>29</v>
      </c>
      <c r="D35" s="51">
        <v>928.279</v>
      </c>
    </row>
    <row r="36" spans="1:4" ht="12.75" customHeight="1" thickBot="1">
      <c r="A36" s="52" t="s">
        <v>32</v>
      </c>
      <c r="B36" s="53"/>
      <c r="C36" s="53" t="s">
        <v>31</v>
      </c>
      <c r="D36" s="54">
        <v>3846.052</v>
      </c>
    </row>
    <row r="37" spans="1:4" ht="11.25" customHeight="1" thickBot="1">
      <c r="A37" s="46" t="s">
        <v>37</v>
      </c>
      <c r="B37" s="47" t="s">
        <v>39</v>
      </c>
      <c r="C37" s="47"/>
      <c r="D37" s="42">
        <f>D38+D39</f>
        <v>32594.788</v>
      </c>
    </row>
    <row r="38" spans="1:4" ht="12.75" customHeight="1">
      <c r="A38" s="49" t="s">
        <v>38</v>
      </c>
      <c r="B38" s="50"/>
      <c r="C38" s="50" t="s">
        <v>40</v>
      </c>
      <c r="D38" s="51">
        <v>30821.89</v>
      </c>
    </row>
    <row r="39" spans="1:4" ht="12.75" customHeight="1" thickBot="1">
      <c r="A39" s="52" t="s">
        <v>79</v>
      </c>
      <c r="B39" s="53"/>
      <c r="C39" s="53" t="s">
        <v>78</v>
      </c>
      <c r="D39" s="54">
        <v>1772.898</v>
      </c>
    </row>
    <row r="40" spans="1:4" ht="13.5" customHeight="1" thickBot="1">
      <c r="A40" s="46" t="s">
        <v>51</v>
      </c>
      <c r="B40" s="47" t="s">
        <v>53</v>
      </c>
      <c r="C40" s="47"/>
      <c r="D40" s="42">
        <f>D41</f>
        <v>288</v>
      </c>
    </row>
    <row r="41" spans="1:4" ht="12.75" customHeight="1" thickBot="1">
      <c r="A41" s="49" t="s">
        <v>52</v>
      </c>
      <c r="B41" s="50"/>
      <c r="C41" s="50" t="s">
        <v>54</v>
      </c>
      <c r="D41" s="59">
        <v>288</v>
      </c>
    </row>
    <row r="42" spans="1:4" ht="15" customHeight="1" thickBot="1">
      <c r="A42" s="98" t="s">
        <v>80</v>
      </c>
      <c r="B42" s="98"/>
      <c r="C42" s="98"/>
      <c r="D42" s="56">
        <f>D10+D16+D18+D20+D24+D32+D30+D34+D37+D40+D28</f>
        <v>158761.668</v>
      </c>
    </row>
    <row r="43" ht="12.75">
      <c r="D43" s="18"/>
    </row>
    <row r="44" ht="12.75">
      <c r="D44" s="18"/>
    </row>
    <row r="45" ht="12.75">
      <c r="D45" s="18"/>
    </row>
  </sheetData>
  <sheetProtection/>
  <mergeCells count="3">
    <mergeCell ref="A7:D7"/>
    <mergeCell ref="A6:D6"/>
    <mergeCell ref="A42:C42"/>
  </mergeCells>
  <printOptions/>
  <pageMargins left="0.5905511811023623" right="0" top="0.7874015748031497" bottom="0.3937007874015748" header="0" footer="0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="120" zoomScaleNormal="120" zoomScalePageLayoutView="0" workbookViewId="0" topLeftCell="A1">
      <selection activeCell="B11" sqref="B11"/>
    </sheetView>
  </sheetViews>
  <sheetFormatPr defaultColWidth="9.125" defaultRowHeight="12.75"/>
  <cols>
    <col min="1" max="1" width="43.625" style="3" customWidth="1"/>
    <col min="2" max="2" width="25.625" style="3" customWidth="1"/>
    <col min="3" max="3" width="15.375" style="5" customWidth="1"/>
    <col min="4" max="4" width="20.00390625" style="3" customWidth="1"/>
    <col min="5" max="16384" width="9.125" style="3" customWidth="1"/>
  </cols>
  <sheetData>
    <row r="1" ht="12.75">
      <c r="C1" s="7" t="s">
        <v>57</v>
      </c>
    </row>
    <row r="2" ht="12.75">
      <c r="C2" s="7" t="s">
        <v>7</v>
      </c>
    </row>
    <row r="3" ht="12.75">
      <c r="C3" s="7" t="s">
        <v>67</v>
      </c>
    </row>
    <row r="4" ht="12.75">
      <c r="C4" s="7" t="s">
        <v>216</v>
      </c>
    </row>
    <row r="6" spans="1:4" s="19" customFormat="1" ht="47.25" customHeight="1">
      <c r="A6" s="107" t="s">
        <v>215</v>
      </c>
      <c r="B6" s="107"/>
      <c r="C6" s="107"/>
      <c r="D6" s="28"/>
    </row>
    <row r="7" spans="1:3" s="4" customFormat="1" ht="26.25">
      <c r="A7" s="2" t="s">
        <v>12</v>
      </c>
      <c r="B7" s="1" t="s">
        <v>64</v>
      </c>
      <c r="C7" s="1" t="s">
        <v>61</v>
      </c>
    </row>
    <row r="8" spans="1:3" s="4" customFormat="1" ht="20.25" customHeight="1">
      <c r="A8" s="25" t="s">
        <v>58</v>
      </c>
      <c r="B8" s="26" t="s">
        <v>62</v>
      </c>
      <c r="C8" s="27">
        <f>-'Приложение 1'!C73</f>
        <v>-360493.94200000004</v>
      </c>
    </row>
    <row r="9" spans="1:3" s="5" customFormat="1" ht="21.75" customHeight="1">
      <c r="A9" s="6" t="s">
        <v>59</v>
      </c>
      <c r="B9" s="20" t="s">
        <v>63</v>
      </c>
      <c r="C9" s="16">
        <f>'Приложение 2'!D42</f>
        <v>158761.668</v>
      </c>
    </row>
    <row r="10" spans="1:3" ht="24" customHeight="1">
      <c r="A10" s="108" t="s">
        <v>60</v>
      </c>
      <c r="B10" s="108"/>
      <c r="C10" s="24">
        <f>C8+C9</f>
        <v>-201732.27400000003</v>
      </c>
    </row>
    <row r="11" ht="12.75">
      <c r="C11" s="21"/>
    </row>
  </sheetData>
  <sheetProtection/>
  <mergeCells count="2">
    <mergeCell ref="A6:C6"/>
    <mergeCell ref="A10:B10"/>
  </mergeCells>
  <printOptions/>
  <pageMargins left="0.7874015748031497" right="0.3937007874015748" top="0.96" bottom="0.2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Матвеев Владимир</dc:creator>
  <cp:keywords/>
  <dc:description/>
  <cp:lastModifiedBy>АЦК</cp:lastModifiedBy>
  <cp:lastPrinted>2023-07-28T13:29:30Z</cp:lastPrinted>
  <dcterms:created xsi:type="dcterms:W3CDTF">2005-11-22T09:06:04Z</dcterms:created>
  <dcterms:modified xsi:type="dcterms:W3CDTF">2024-03-12T07:06:15Z</dcterms:modified>
  <cp:category/>
  <cp:version/>
  <cp:contentType/>
  <cp:contentStatus/>
</cp:coreProperties>
</file>